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455" windowHeight="663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<sst xmlns="http://schemas.openxmlformats.org/spreadsheetml/2006/main" count="173" uniqueCount="76">
  <si>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</si>
  <si>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</si>
  <si>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</si>
  <si>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</si>
  <si>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</si>
  <si>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</si>
  <si>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</si>
  <si>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</si>
  <si>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</si>
  <si>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</si>
  <si>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</si>
  <si>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</si>
  <si>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</si>
  <si>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</si>
  <si>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</si>
  <si>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</si>
  <si>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</si>
  <si>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</si>
  <si>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</si>
  <si>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</si>
  <si>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</si>
  <si>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</si>
  <si>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</si>
  <si>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</si>
  <si>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</si>
  <si>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</si>
  <si>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</si>
  <si>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</si>
  <si>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</si>
  <si>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</si>
  <si>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</si>
  <si>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</si>
  <si>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</si>
  <si>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</si>
  <si>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</si>
  <si>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</si>
  <si>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</si>
  <si>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</si>
  <si>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</si>
  <si>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</si>
  <si>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</si>
  <si>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</si>
  <si>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</si>
  <si>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</si>
  <si>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</si>
  <si>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</si>
  <si>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</si>
  <si>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</si>
  <si>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</si>
  <si>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</si>
  <si>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</si>
  <si>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item7</t>
  </si>
  <si>
    <t>item8</t>
  </si>
  <si>
    <t>item9</t>
  </si>
  <si>
    <t>item10</t>
  </si>
  <si>
    <t>item11</t>
  </si>
  <si>
    <t>item12</t>
  </si>
  <si>
    <r>
      <t xml:space="preserve">Tender Inviting Authority:  </t>
    </r>
    <r>
      <rPr>
        <b/>
        <sz val="11"/>
        <color indexed="10"/>
        <rFont val="Arial"/>
        <family val="2"/>
      </rPr>
      <t>Director National Institute for Empowerment of Multiple Disabilities (NIEPMD), East Coast Road, Muttukadu, Kovalam Post Chennai - 603112</t>
    </r>
  </si>
  <si>
    <r>
      <t xml:space="preserve">Contract No:  </t>
    </r>
    <r>
      <rPr>
        <b/>
        <sz val="11"/>
        <color indexed="10"/>
        <rFont val="Arial"/>
        <family val="2"/>
      </rPr>
      <t>NIEPMD/PUR 4 (10)/2016-17</t>
    </r>
  </si>
  <si>
    <r>
      <t xml:space="preserve">Name of Work: </t>
    </r>
    <r>
      <rPr>
        <b/>
        <sz val="11"/>
        <color indexed="10"/>
        <rFont val="Arial"/>
        <family val="2"/>
      </rPr>
      <t xml:space="preserve">Purchase of Audiology Equipment </t>
    </r>
  </si>
  <si>
    <t xml:space="preserve">Audiology Equipments Details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</si>
  <si>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Inclusive of 2 year warranty and 3 years AMC
Rs.      P
 </t>
    </r>
  </si>
  <si>
    <t>Excise Duty (Amount)</t>
  </si>
  <si>
    <t>VAT (Amount)</t>
  </si>
  <si>
    <t>Dual Channel Audiometer (with standard accessories mentioned in Appendix "A")</t>
  </si>
  <si>
    <t>Digital Otacoustic Emission Instrument  (with standard accessories mentioned in Appendix "B")</t>
  </si>
  <si>
    <t>AEP System with Continuous Acquisition Module &amp; ASSR  (with standard accessories mentioned in Appendix "C")</t>
  </si>
  <si>
    <t>Computerized Clinical Audiometer with VRA Testing  (with standard accessories mentioned in Appendix "D")</t>
  </si>
  <si>
    <t>Software for Complete Acoustic Analysis for Speech  (with standard accessories mentioned in Appendix "E")</t>
  </si>
  <si>
    <t>Diagnostic Impendence  (with standard accessories mentioned in Appendix "F")</t>
  </si>
  <si>
    <t>Fonix-8000 Hearing Aid Test System with ISI &amp; ANSI Standard  (with standard accessories mentioned in Appendix "G")</t>
  </si>
  <si>
    <t>Screen OAE and ABR Combo  (with standard accessories mentioned in Appendix "H")</t>
  </si>
  <si>
    <t>ABR Diagnostic  (with standard accessories mentioned in Appendix "J")</t>
  </si>
  <si>
    <t>Screening Audiometer (Portable)  (with standard accessories mentioned in Appendix "K")</t>
  </si>
  <si>
    <t>Paediatric Audiometer  (with standard accessories mentioned in Appendix "L")</t>
  </si>
  <si>
    <t>Hi-Pro 2  (with standard accessories mentioned in Appendix "M")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</si>
</sst>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sz val="12"/>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sz val="12"/>
      <color theme="1"/>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3" fillId="0" borderId="15" xfId="59" applyNumberFormat="1" applyFont="1" applyFill="1" applyBorder="1" applyAlignment="1">
      <alignment horizontal="center" vertical="top"/>
      <protection/>
    </xf>
    <xf numFmtId="0" fontId="71" fillId="0" borderId="21" xfId="59" applyNumberFormat="1" applyFont="1" applyFill="1" applyBorder="1" applyAlignment="1">
      <alignment horizontal="left" wrapText="1" readingOrder="1"/>
      <protection/>
    </xf>
    <xf numFmtId="0" fontId="72" fillId="0" borderId="11" xfId="0" applyFont="1" applyFill="1" applyBorder="1" applyAlignment="1">
      <alignment vertical="center" wrapText="1"/>
    </xf>
    <xf numFmtId="0" fontId="17" fillId="0" borderId="11" xfId="59" applyNumberFormat="1" applyFont="1" applyFill="1" applyBorder="1" applyAlignment="1">
      <alignment horizontal="center" vertical="top" wrapText="1"/>
      <protection/>
    </xf>
    <xf numFmtId="0" fontId="71" fillId="0" borderId="21" xfId="59" applyNumberFormat="1" applyFont="1" applyFill="1" applyBorder="1" applyAlignment="1">
      <alignment horizontal="left" vertical="center" wrapText="1" readingOrder="1"/>
      <protection/>
    </xf>
    <xf numFmtId="1" fontId="3" fillId="0" borderId="11" xfId="59" applyNumberFormat="1" applyFont="1" applyFill="1" applyBorder="1" applyAlignment="1">
      <alignment horizontal="center" vertical="center"/>
      <protection/>
    </xf>
    <xf numFmtId="0" fontId="3" fillId="0" borderId="11" xfId="57" applyNumberFormat="1" applyFont="1" applyFill="1" applyBorder="1" applyAlignment="1">
      <alignment horizontal="left" vertical="center"/>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9"/>
  <sheetViews>
    <sheetView showGridLines="0" zoomScale="98" zoomScaleNormal="98" zoomScalePageLayoutView="0" workbookViewId="0" topLeftCell="A1">
      <selection activeCell="M14" sqref="M14:M25"/>
    </sheetView>
  </sheetViews>
  <sheetFormatPr defaultColWidth="9.140625" defaultRowHeight="15"/>
  <cols>
    <col min="1" max="1" width="12.7109375" style="30" customWidth="1"/>
    <col min="2" max="2" width="63.140625" style="30" customWidth="1"/>
    <col min="3" max="3" width="13.5742187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25.28125" style="30" customWidth="1"/>
    <col min="14" max="14" width="12.28125" style="53" customWidth="1"/>
    <col min="15" max="17" width="12.28125" style="30" customWidth="1"/>
    <col min="18"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81" t="str">
        <f>B2&amp;" BoQ"</f>
        <v>Item Wise BoQ</v>
      </c>
      <c r="B1" s="81"/>
      <c r="C1" s="81"/>
      <c r="D1" s="81"/>
      <c r="E1" s="81"/>
      <c r="F1" s="81"/>
      <c r="G1" s="81"/>
      <c r="H1" s="81"/>
      <c r="I1" s="81"/>
      <c r="J1" s="81"/>
      <c r="K1" s="81"/>
      <c r="L1" s="81"/>
      <c r="O1" s="2"/>
      <c r="P1" s="2"/>
      <c r="Q1" s="3"/>
      <c r="IE1" s="3"/>
      <c r="IF1" s="3"/>
      <c r="IG1" s="3"/>
      <c r="IH1" s="3"/>
      <c r="II1" s="3"/>
    </row>
    <row r="2" spans="1:17" s="1" customFormat="1" ht="25.5" customHeight="1" hidden="1">
      <c r="A2" s="32" t="s">
        <v>4</v>
      </c>
      <c r="B2" s="32" t="s">
        <v>45</v>
      </c>
      <c r="C2" s="32" t="s">
        <v>5</v>
      </c>
      <c r="D2" s="32" t="s">
        <v>6</v>
      </c>
      <c r="E2" s="32" t="s">
        <v>7</v>
      </c>
      <c r="J2" s="4"/>
      <c r="K2" s="4"/>
      <c r="L2" s="4"/>
      <c r="O2" s="2"/>
      <c r="P2" s="2"/>
      <c r="Q2" s="3"/>
    </row>
    <row r="3" spans="1:243" s="1" customFormat="1" ht="30" customHeight="1" hidden="1">
      <c r="A3" s="1" t="s">
        <v>8</v>
      </c>
      <c r="IE3" s="3"/>
      <c r="IF3" s="3"/>
      <c r="IG3" s="3"/>
      <c r="IH3" s="3"/>
      <c r="II3" s="3"/>
    </row>
    <row r="4" spans="1:243" s="5" customFormat="1" ht="30" customHeight="1">
      <c r="A4" s="82" t="s">
        <v>57</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6"/>
      <c r="IF4" s="6"/>
      <c r="IG4" s="6"/>
      <c r="IH4" s="6"/>
      <c r="II4" s="6"/>
    </row>
    <row r="5" spans="1:243" s="5" customFormat="1" ht="30" customHeight="1">
      <c r="A5" s="82" t="s">
        <v>59</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 customHeight="1">
      <c r="A6" s="82" t="s">
        <v>58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4" t="s">
        <v>9</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6"/>
      <c r="IF7" s="6"/>
      <c r="IG7" s="6"/>
      <c r="IH7" s="6"/>
      <c r="II7" s="6"/>
    </row>
    <row r="8" spans="1:243" s="7" customFormat="1" ht="33.75" customHeight="1">
      <c r="A8" s="33" t="s">
        <v>10</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8"/>
      <c r="IF8" s="8"/>
      <c r="IG8" s="8"/>
      <c r="IH8" s="8"/>
      <c r="II8" s="8"/>
    </row>
    <row r="9" spans="1:243" s="9" customFormat="1" ht="61.5" customHeight="1">
      <c r="A9" s="75" t="s">
        <v>11</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125.25" customHeight="1">
      <c r="A11" s="11" t="s">
        <v>0</v>
      </c>
      <c r="B11" s="54" t="s">
        <v>18</v>
      </c>
      <c r="C11" s="54" t="s">
        <v>1</v>
      </c>
      <c r="D11" s="54" t="s">
        <v>19</v>
      </c>
      <c r="E11" s="54" t="s">
        <v>20</v>
      </c>
      <c r="F11" s="54" t="s">
        <v>2</v>
      </c>
      <c r="G11" s="54"/>
      <c r="H11" s="54"/>
      <c r="I11" s="54" t="s">
        <v>21</v>
      </c>
      <c r="J11" s="54" t="s">
        <v>22</v>
      </c>
      <c r="K11" s="54" t="s">
        <v>23</v>
      </c>
      <c r="L11" s="54" t="s">
        <v>24</v>
      </c>
      <c r="M11" s="55" t="s">
        <v>61</v>
      </c>
      <c r="N11" s="54" t="s">
        <v>62</v>
      </c>
      <c r="O11" s="54" t="s">
        <v>63</v>
      </c>
      <c r="P11" s="54" t="s">
        <v>25</v>
      </c>
      <c r="Q11" s="54" t="s">
        <v>26</v>
      </c>
      <c r="R11" s="54" t="s">
        <v>27</v>
      </c>
      <c r="S11" s="54" t="s">
        <v>28</v>
      </c>
      <c r="T11" s="54" t="s">
        <v>29</v>
      </c>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6" t="s">
        <v>30</v>
      </c>
      <c r="BB11" s="56" t="s">
        <v>31</v>
      </c>
      <c r="BC11" s="57" t="s">
        <v>32</v>
      </c>
      <c r="IE11" s="13"/>
      <c r="IF11" s="13"/>
      <c r="IG11" s="13"/>
      <c r="IH11" s="13"/>
      <c r="II11" s="13"/>
    </row>
    <row r="12" spans="1:243" s="12" customFormat="1" ht="15">
      <c r="A12" s="14">
        <v>1</v>
      </c>
      <c r="B12" s="58">
        <v>2</v>
      </c>
      <c r="C12" s="58">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c r="W12" s="58">
        <v>23</v>
      </c>
      <c r="X12" s="58">
        <v>24</v>
      </c>
      <c r="Y12" s="58">
        <v>25</v>
      </c>
      <c r="Z12" s="58">
        <v>26</v>
      </c>
      <c r="AA12" s="58">
        <v>27</v>
      </c>
      <c r="AB12" s="58">
        <v>28</v>
      </c>
      <c r="AC12" s="58">
        <v>29</v>
      </c>
      <c r="AD12" s="58">
        <v>30</v>
      </c>
      <c r="AE12" s="58">
        <v>31</v>
      </c>
      <c r="AF12" s="58">
        <v>32</v>
      </c>
      <c r="AG12" s="58">
        <v>33</v>
      </c>
      <c r="AH12" s="58">
        <v>34</v>
      </c>
      <c r="AI12" s="58">
        <v>35</v>
      </c>
      <c r="AJ12" s="58">
        <v>36</v>
      </c>
      <c r="AK12" s="58">
        <v>37</v>
      </c>
      <c r="AL12" s="58">
        <v>38</v>
      </c>
      <c r="AM12" s="58">
        <v>39</v>
      </c>
      <c r="AN12" s="58">
        <v>40</v>
      </c>
      <c r="AO12" s="58">
        <v>41</v>
      </c>
      <c r="AP12" s="58">
        <v>42</v>
      </c>
      <c r="AQ12" s="58">
        <v>43</v>
      </c>
      <c r="AR12" s="58">
        <v>44</v>
      </c>
      <c r="AS12" s="58">
        <v>45</v>
      </c>
      <c r="AT12" s="58">
        <v>46</v>
      </c>
      <c r="AU12" s="58">
        <v>47</v>
      </c>
      <c r="AV12" s="58">
        <v>48</v>
      </c>
      <c r="AW12" s="58">
        <v>49</v>
      </c>
      <c r="AX12" s="58">
        <v>50</v>
      </c>
      <c r="AY12" s="58">
        <v>51</v>
      </c>
      <c r="AZ12" s="58">
        <v>52</v>
      </c>
      <c r="BA12" s="58">
        <v>53</v>
      </c>
      <c r="BB12" s="58">
        <v>54</v>
      </c>
      <c r="BC12" s="58">
        <v>55</v>
      </c>
      <c r="IE12" s="13"/>
      <c r="IF12" s="13"/>
      <c r="IG12" s="13"/>
      <c r="IH12" s="13"/>
      <c r="II12" s="13"/>
    </row>
    <row r="13" spans="1:243" s="23" customFormat="1" ht="18.75" customHeight="1">
      <c r="A13" s="68">
        <v>1</v>
      </c>
      <c r="B13" s="71" t="s">
        <v>60</v>
      </c>
      <c r="C13" s="69"/>
      <c r="D13" s="34"/>
      <c r="E13" s="15"/>
      <c r="F13" s="34"/>
      <c r="G13" s="16"/>
      <c r="H13" s="16"/>
      <c r="I13" s="35"/>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6"/>
      <c r="BB13" s="36"/>
      <c r="BC13" s="37"/>
      <c r="IE13" s="24">
        <v>1</v>
      </c>
      <c r="IF13" s="24" t="s">
        <v>33</v>
      </c>
      <c r="IG13" s="24" t="s">
        <v>34</v>
      </c>
      <c r="IH13" s="24">
        <v>10</v>
      </c>
      <c r="II13" s="24" t="s">
        <v>35</v>
      </c>
    </row>
    <row r="14" spans="1:243" s="23" customFormat="1" ht="36.75" customHeight="1">
      <c r="A14" s="68">
        <v>1.01</v>
      </c>
      <c r="B14" s="70" t="s">
        <v>64</v>
      </c>
      <c r="C14" s="72" t="s">
        <v>34</v>
      </c>
      <c r="D14" s="73">
        <v>1</v>
      </c>
      <c r="E14" s="74" t="s">
        <v>36</v>
      </c>
      <c r="F14" s="66">
        <v>55</v>
      </c>
      <c r="G14" s="25"/>
      <c r="H14" s="16"/>
      <c r="I14" s="35" t="s">
        <v>37</v>
      </c>
      <c r="J14" s="17">
        <f aca="true" t="shared" si="0" ref="J14:J25">IF(I14="Less(-)",-1,1)</f>
        <v>1</v>
      </c>
      <c r="K14" s="18" t="s">
        <v>46</v>
      </c>
      <c r="L14" s="18" t="s">
        <v>7</v>
      </c>
      <c r="M14" s="67"/>
      <c r="N14" s="25"/>
      <c r="O14" s="25"/>
      <c r="P14" s="61"/>
      <c r="Q14" s="25"/>
      <c r="R14" s="25"/>
      <c r="S14" s="61"/>
      <c r="T14" s="62"/>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3">
        <f aca="true" t="shared" si="1" ref="BA14:BA25">total_amount_ba($B$2,$D$2,D14,F14,J14,K14,M14)</f>
        <v>0</v>
      </c>
      <c r="BB14" s="64">
        <f aca="true" t="shared" si="2" ref="BB14:BB25">BA14+SUM(N14:AZ14)</f>
        <v>0</v>
      </c>
      <c r="BC14" s="37" t="str">
        <f aca="true" t="shared" si="3" ref="BC14:BC25">SpellNumber(L14,BB14)</f>
        <v>INR Zero Only</v>
      </c>
      <c r="IE14" s="24"/>
      <c r="IF14" s="24"/>
      <c r="IG14" s="24"/>
      <c r="IH14" s="24"/>
      <c r="II14" s="24"/>
    </row>
    <row r="15" spans="1:243" s="23" customFormat="1" ht="33" customHeight="1">
      <c r="A15" s="68">
        <v>1.02</v>
      </c>
      <c r="B15" s="70" t="s">
        <v>65</v>
      </c>
      <c r="C15" s="72" t="s">
        <v>39</v>
      </c>
      <c r="D15" s="73">
        <v>1</v>
      </c>
      <c r="E15" s="74" t="s">
        <v>36</v>
      </c>
      <c r="F15" s="66">
        <v>55</v>
      </c>
      <c r="G15" s="25"/>
      <c r="H15" s="16"/>
      <c r="I15" s="35" t="s">
        <v>37</v>
      </c>
      <c r="J15" s="17">
        <f t="shared" si="0"/>
        <v>1</v>
      </c>
      <c r="K15" s="18" t="s">
        <v>46</v>
      </c>
      <c r="L15" s="18" t="s">
        <v>7</v>
      </c>
      <c r="M15" s="67"/>
      <c r="N15" s="25"/>
      <c r="O15" s="25"/>
      <c r="P15" s="61"/>
      <c r="Q15" s="25"/>
      <c r="R15" s="25"/>
      <c r="S15" s="61"/>
      <c r="T15" s="62"/>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3">
        <f t="shared" si="1"/>
        <v>0</v>
      </c>
      <c r="BB15" s="64">
        <f t="shared" si="2"/>
        <v>0</v>
      </c>
      <c r="BC15" s="37" t="str">
        <f t="shared" si="3"/>
        <v>INR Zero Only</v>
      </c>
      <c r="IE15" s="24"/>
      <c r="IF15" s="24"/>
      <c r="IG15" s="24"/>
      <c r="IH15" s="24"/>
      <c r="II15" s="24"/>
    </row>
    <row r="16" spans="1:243" s="23" customFormat="1" ht="57.75" customHeight="1">
      <c r="A16" s="68">
        <v>1.03</v>
      </c>
      <c r="B16" s="70" t="s">
        <v>66</v>
      </c>
      <c r="C16" s="72" t="s">
        <v>40</v>
      </c>
      <c r="D16" s="73">
        <v>1</v>
      </c>
      <c r="E16" s="74" t="s">
        <v>36</v>
      </c>
      <c r="F16" s="66">
        <v>55</v>
      </c>
      <c r="G16" s="25"/>
      <c r="H16" s="16"/>
      <c r="I16" s="35" t="s">
        <v>37</v>
      </c>
      <c r="J16" s="17">
        <f t="shared" si="0"/>
        <v>1</v>
      </c>
      <c r="K16" s="18" t="s">
        <v>46</v>
      </c>
      <c r="L16" s="18" t="s">
        <v>7</v>
      </c>
      <c r="M16" s="67"/>
      <c r="N16" s="25"/>
      <c r="O16" s="25"/>
      <c r="P16" s="61"/>
      <c r="Q16" s="25"/>
      <c r="R16" s="25"/>
      <c r="S16" s="61"/>
      <c r="T16" s="62"/>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3">
        <f t="shared" si="1"/>
        <v>0</v>
      </c>
      <c r="BB16" s="64">
        <f t="shared" si="2"/>
        <v>0</v>
      </c>
      <c r="BC16" s="37" t="str">
        <f t="shared" si="3"/>
        <v>INR Zero Only</v>
      </c>
      <c r="IE16" s="24"/>
      <c r="IF16" s="24"/>
      <c r="IG16" s="24"/>
      <c r="IH16" s="24"/>
      <c r="II16" s="24"/>
    </row>
    <row r="17" spans="1:243" s="23" customFormat="1" ht="36.75" customHeight="1">
      <c r="A17" s="68">
        <v>1.04</v>
      </c>
      <c r="B17" s="70" t="s">
        <v>67</v>
      </c>
      <c r="C17" s="72" t="s">
        <v>49</v>
      </c>
      <c r="D17" s="73">
        <v>1</v>
      </c>
      <c r="E17" s="74" t="s">
        <v>36</v>
      </c>
      <c r="F17" s="66">
        <v>55</v>
      </c>
      <c r="G17" s="25"/>
      <c r="H17" s="16"/>
      <c r="I17" s="35" t="s">
        <v>37</v>
      </c>
      <c r="J17" s="17">
        <f t="shared" si="0"/>
        <v>1</v>
      </c>
      <c r="K17" s="18" t="s">
        <v>46</v>
      </c>
      <c r="L17" s="18" t="s">
        <v>7</v>
      </c>
      <c r="M17" s="67"/>
      <c r="N17" s="25"/>
      <c r="O17" s="25"/>
      <c r="P17" s="61"/>
      <c r="Q17" s="25"/>
      <c r="R17" s="25"/>
      <c r="S17" s="61"/>
      <c r="T17" s="62"/>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63">
        <f t="shared" si="1"/>
        <v>0</v>
      </c>
      <c r="BB17" s="64">
        <f t="shared" si="2"/>
        <v>0</v>
      </c>
      <c r="BC17" s="37" t="str">
        <f t="shared" si="3"/>
        <v>INR Zero Only</v>
      </c>
      <c r="IE17" s="24"/>
      <c r="IF17" s="24"/>
      <c r="IG17" s="24"/>
      <c r="IH17" s="24"/>
      <c r="II17" s="24"/>
    </row>
    <row r="18" spans="1:243" s="23" customFormat="1" ht="37.5" customHeight="1">
      <c r="A18" s="68">
        <v>1.05</v>
      </c>
      <c r="B18" s="70" t="s">
        <v>68</v>
      </c>
      <c r="C18" s="72" t="s">
        <v>41</v>
      </c>
      <c r="D18" s="73">
        <v>1</v>
      </c>
      <c r="E18" s="74" t="s">
        <v>36</v>
      </c>
      <c r="F18" s="66">
        <v>55</v>
      </c>
      <c r="G18" s="25"/>
      <c r="H18" s="16"/>
      <c r="I18" s="35" t="s">
        <v>37</v>
      </c>
      <c r="J18" s="17">
        <f t="shared" si="0"/>
        <v>1</v>
      </c>
      <c r="K18" s="18" t="s">
        <v>46</v>
      </c>
      <c r="L18" s="18" t="s">
        <v>7</v>
      </c>
      <c r="M18" s="67"/>
      <c r="N18" s="25"/>
      <c r="O18" s="25"/>
      <c r="P18" s="61"/>
      <c r="Q18" s="25"/>
      <c r="R18" s="25"/>
      <c r="S18" s="61"/>
      <c r="T18" s="62"/>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3">
        <f t="shared" si="1"/>
        <v>0</v>
      </c>
      <c r="BB18" s="64">
        <f t="shared" si="2"/>
        <v>0</v>
      </c>
      <c r="BC18" s="37" t="str">
        <f t="shared" si="3"/>
        <v>INR Zero Only</v>
      </c>
      <c r="IE18" s="24"/>
      <c r="IF18" s="24"/>
      <c r="IG18" s="24"/>
      <c r="IH18" s="24"/>
      <c r="II18" s="24"/>
    </row>
    <row r="19" spans="1:243" s="23" customFormat="1" ht="30" customHeight="1">
      <c r="A19" s="68">
        <v>1.06</v>
      </c>
      <c r="B19" s="70" t="s">
        <v>69</v>
      </c>
      <c r="C19" s="72" t="s">
        <v>50</v>
      </c>
      <c r="D19" s="73">
        <v>1</v>
      </c>
      <c r="E19" s="74" t="s">
        <v>36</v>
      </c>
      <c r="F19" s="66">
        <v>55</v>
      </c>
      <c r="G19" s="25"/>
      <c r="H19" s="16"/>
      <c r="I19" s="35" t="s">
        <v>37</v>
      </c>
      <c r="J19" s="17">
        <f t="shared" si="0"/>
        <v>1</v>
      </c>
      <c r="K19" s="18" t="s">
        <v>46</v>
      </c>
      <c r="L19" s="18" t="s">
        <v>7</v>
      </c>
      <c r="M19" s="67"/>
      <c r="N19" s="25"/>
      <c r="O19" s="25"/>
      <c r="P19" s="61"/>
      <c r="Q19" s="25"/>
      <c r="R19" s="25"/>
      <c r="S19" s="61"/>
      <c r="T19" s="62"/>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63">
        <f t="shared" si="1"/>
        <v>0</v>
      </c>
      <c r="BB19" s="64">
        <f t="shared" si="2"/>
        <v>0</v>
      </c>
      <c r="BC19" s="37" t="str">
        <f t="shared" si="3"/>
        <v>INR Zero Only</v>
      </c>
      <c r="IE19" s="24"/>
      <c r="IF19" s="24"/>
      <c r="IG19" s="24"/>
      <c r="IH19" s="24"/>
      <c r="II19" s="24"/>
    </row>
    <row r="20" spans="1:243" s="23" customFormat="1" ht="57.75" customHeight="1">
      <c r="A20" s="68">
        <v>1.07</v>
      </c>
      <c r="B20" s="70" t="s">
        <v>70</v>
      </c>
      <c r="C20" s="72" t="s">
        <v>51</v>
      </c>
      <c r="D20" s="73">
        <v>1</v>
      </c>
      <c r="E20" s="74" t="s">
        <v>36</v>
      </c>
      <c r="F20" s="66">
        <v>55</v>
      </c>
      <c r="G20" s="25"/>
      <c r="H20" s="16"/>
      <c r="I20" s="35" t="s">
        <v>37</v>
      </c>
      <c r="J20" s="17">
        <f t="shared" si="0"/>
        <v>1</v>
      </c>
      <c r="K20" s="18" t="s">
        <v>46</v>
      </c>
      <c r="L20" s="18" t="s">
        <v>7</v>
      </c>
      <c r="M20" s="67"/>
      <c r="N20" s="25"/>
      <c r="O20" s="25"/>
      <c r="P20" s="61"/>
      <c r="Q20" s="25"/>
      <c r="R20" s="25"/>
      <c r="S20" s="61"/>
      <c r="T20" s="62"/>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63">
        <f t="shared" si="1"/>
        <v>0</v>
      </c>
      <c r="BB20" s="64">
        <f t="shared" si="2"/>
        <v>0</v>
      </c>
      <c r="BC20" s="37" t="str">
        <f t="shared" si="3"/>
        <v>INR Zero Only</v>
      </c>
      <c r="IE20" s="24"/>
      <c r="IF20" s="24"/>
      <c r="IG20" s="24"/>
      <c r="IH20" s="24"/>
      <c r="II20" s="24"/>
    </row>
    <row r="21" spans="1:243" s="23" customFormat="1" ht="39" customHeight="1">
      <c r="A21" s="68">
        <v>1.08</v>
      </c>
      <c r="B21" s="70" t="s">
        <v>71</v>
      </c>
      <c r="C21" s="72" t="s">
        <v>52</v>
      </c>
      <c r="D21" s="73">
        <v>1</v>
      </c>
      <c r="E21" s="74" t="s">
        <v>36</v>
      </c>
      <c r="F21" s="66">
        <v>55</v>
      </c>
      <c r="G21" s="25"/>
      <c r="H21" s="16"/>
      <c r="I21" s="35" t="s">
        <v>37</v>
      </c>
      <c r="J21" s="17">
        <f t="shared" si="0"/>
        <v>1</v>
      </c>
      <c r="K21" s="18" t="s">
        <v>46</v>
      </c>
      <c r="L21" s="18" t="s">
        <v>7</v>
      </c>
      <c r="M21" s="67"/>
      <c r="N21" s="25"/>
      <c r="O21" s="25"/>
      <c r="P21" s="61"/>
      <c r="Q21" s="25"/>
      <c r="R21" s="25"/>
      <c r="S21" s="61"/>
      <c r="T21" s="62"/>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63">
        <f t="shared" si="1"/>
        <v>0</v>
      </c>
      <c r="BB21" s="64">
        <f t="shared" si="2"/>
        <v>0</v>
      </c>
      <c r="BC21" s="37" t="str">
        <f t="shared" si="3"/>
        <v>INR Zero Only</v>
      </c>
      <c r="IE21" s="24"/>
      <c r="IF21" s="24"/>
      <c r="IG21" s="24"/>
      <c r="IH21" s="24"/>
      <c r="II21" s="24"/>
    </row>
    <row r="22" spans="1:243" s="23" customFormat="1" ht="36" customHeight="1">
      <c r="A22" s="68">
        <v>1.09</v>
      </c>
      <c r="B22" s="70" t="s">
        <v>72</v>
      </c>
      <c r="C22" s="72" t="s">
        <v>53</v>
      </c>
      <c r="D22" s="73">
        <v>1</v>
      </c>
      <c r="E22" s="74" t="s">
        <v>36</v>
      </c>
      <c r="F22" s="66">
        <v>55</v>
      </c>
      <c r="G22" s="25"/>
      <c r="H22" s="16"/>
      <c r="I22" s="35" t="s">
        <v>37</v>
      </c>
      <c r="J22" s="17">
        <f t="shared" si="0"/>
        <v>1</v>
      </c>
      <c r="K22" s="18" t="s">
        <v>46</v>
      </c>
      <c r="L22" s="18" t="s">
        <v>7</v>
      </c>
      <c r="M22" s="67"/>
      <c r="N22" s="25"/>
      <c r="O22" s="25"/>
      <c r="P22" s="61"/>
      <c r="Q22" s="25"/>
      <c r="R22" s="25"/>
      <c r="S22" s="61"/>
      <c r="T22" s="62"/>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63">
        <f t="shared" si="1"/>
        <v>0</v>
      </c>
      <c r="BB22" s="64">
        <f t="shared" si="2"/>
        <v>0</v>
      </c>
      <c r="BC22" s="37" t="str">
        <f t="shared" si="3"/>
        <v>INR Zero Only</v>
      </c>
      <c r="IE22" s="24"/>
      <c r="IF22" s="24"/>
      <c r="IG22" s="24"/>
      <c r="IH22" s="24"/>
      <c r="II22" s="24"/>
    </row>
    <row r="23" spans="1:243" s="23" customFormat="1" ht="34.5" customHeight="1">
      <c r="A23" s="68">
        <v>1.1</v>
      </c>
      <c r="B23" s="70" t="s">
        <v>73</v>
      </c>
      <c r="C23" s="72" t="s">
        <v>54</v>
      </c>
      <c r="D23" s="73">
        <v>1</v>
      </c>
      <c r="E23" s="74" t="s">
        <v>36</v>
      </c>
      <c r="F23" s="66">
        <v>55</v>
      </c>
      <c r="G23" s="25"/>
      <c r="H23" s="16"/>
      <c r="I23" s="35" t="s">
        <v>37</v>
      </c>
      <c r="J23" s="17">
        <f t="shared" si="0"/>
        <v>1</v>
      </c>
      <c r="K23" s="18" t="s">
        <v>46</v>
      </c>
      <c r="L23" s="18" t="s">
        <v>7</v>
      </c>
      <c r="M23" s="67"/>
      <c r="N23" s="25"/>
      <c r="O23" s="25"/>
      <c r="P23" s="61"/>
      <c r="Q23" s="25"/>
      <c r="R23" s="25"/>
      <c r="S23" s="61"/>
      <c r="T23" s="62"/>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63">
        <f t="shared" si="1"/>
        <v>0</v>
      </c>
      <c r="BB23" s="64">
        <f t="shared" si="2"/>
        <v>0</v>
      </c>
      <c r="BC23" s="37" t="str">
        <f t="shared" si="3"/>
        <v>INR Zero Only</v>
      </c>
      <c r="IE23" s="24"/>
      <c r="IF23" s="24"/>
      <c r="IG23" s="24"/>
      <c r="IH23" s="24"/>
      <c r="II23" s="24"/>
    </row>
    <row r="24" spans="1:243" s="23" customFormat="1" ht="31.5" customHeight="1">
      <c r="A24" s="68">
        <v>1.11</v>
      </c>
      <c r="B24" s="70" t="s">
        <v>74</v>
      </c>
      <c r="C24" s="72" t="s">
        <v>55</v>
      </c>
      <c r="D24" s="73">
        <v>1</v>
      </c>
      <c r="E24" s="74" t="s">
        <v>36</v>
      </c>
      <c r="F24" s="66">
        <v>55</v>
      </c>
      <c r="G24" s="25"/>
      <c r="H24" s="16"/>
      <c r="I24" s="35" t="s">
        <v>37</v>
      </c>
      <c r="J24" s="17">
        <f t="shared" si="0"/>
        <v>1</v>
      </c>
      <c r="K24" s="18" t="s">
        <v>46</v>
      </c>
      <c r="L24" s="18" t="s">
        <v>7</v>
      </c>
      <c r="M24" s="67"/>
      <c r="N24" s="25"/>
      <c r="O24" s="25"/>
      <c r="P24" s="61"/>
      <c r="Q24" s="25"/>
      <c r="R24" s="25"/>
      <c r="S24" s="61"/>
      <c r="T24" s="62"/>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63">
        <f t="shared" si="1"/>
        <v>0</v>
      </c>
      <c r="BB24" s="64">
        <f t="shared" si="2"/>
        <v>0</v>
      </c>
      <c r="BC24" s="37" t="str">
        <f t="shared" si="3"/>
        <v>INR Zero Only</v>
      </c>
      <c r="IE24" s="24"/>
      <c r="IF24" s="24"/>
      <c r="IG24" s="24"/>
      <c r="IH24" s="24"/>
      <c r="II24" s="24"/>
    </row>
    <row r="25" spans="1:243" s="23" customFormat="1" ht="35.25" customHeight="1">
      <c r="A25" s="68">
        <v>1.12</v>
      </c>
      <c r="B25" s="70" t="s">
        <v>75</v>
      </c>
      <c r="C25" s="72" t="s">
        <v>56</v>
      </c>
      <c r="D25" s="73">
        <v>1</v>
      </c>
      <c r="E25" s="74" t="s">
        <v>36</v>
      </c>
      <c r="F25" s="66">
        <v>55</v>
      </c>
      <c r="G25" s="25"/>
      <c r="H25" s="16"/>
      <c r="I25" s="35" t="s">
        <v>37</v>
      </c>
      <c r="J25" s="17">
        <f t="shared" si="0"/>
        <v>1</v>
      </c>
      <c r="K25" s="18" t="s">
        <v>46</v>
      </c>
      <c r="L25" s="18" t="s">
        <v>7</v>
      </c>
      <c r="M25" s="67"/>
      <c r="N25" s="25"/>
      <c r="O25" s="25"/>
      <c r="P25" s="62"/>
      <c r="Q25" s="25"/>
      <c r="R25" s="25"/>
      <c r="S25" s="61"/>
      <c r="T25" s="62"/>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63">
        <f t="shared" si="1"/>
        <v>0</v>
      </c>
      <c r="BB25" s="64">
        <f t="shared" si="2"/>
        <v>0</v>
      </c>
      <c r="BC25" s="37" t="str">
        <f t="shared" si="3"/>
        <v>INR Zero Only</v>
      </c>
      <c r="IE25" s="24"/>
      <c r="IF25" s="24"/>
      <c r="IG25" s="24"/>
      <c r="IH25" s="24"/>
      <c r="II25" s="24"/>
    </row>
    <row r="26" spans="1:243" s="23" customFormat="1" ht="24.75" customHeight="1">
      <c r="A26" s="38" t="s">
        <v>42</v>
      </c>
      <c r="B26" s="39"/>
      <c r="C26" s="40"/>
      <c r="D26" s="41"/>
      <c r="E26" s="41"/>
      <c r="F26" s="41"/>
      <c r="G26" s="41"/>
      <c r="H26" s="42"/>
      <c r="I26" s="42"/>
      <c r="J26" s="42"/>
      <c r="K26" s="42"/>
      <c r="L26" s="43"/>
      <c r="BA26" s="65">
        <f>SUM(BA13:BA25)</f>
        <v>0</v>
      </c>
      <c r="BB26" s="65">
        <f>SUM(BB13:BB25)</f>
        <v>0</v>
      </c>
      <c r="BC26" s="37" t="str">
        <f>SpellNumber($E$2,BB26)</f>
        <v>INR Zero Only</v>
      </c>
      <c r="IE26" s="24">
        <v>4</v>
      </c>
      <c r="IF26" s="24" t="s">
        <v>38</v>
      </c>
      <c r="IG26" s="24" t="s">
        <v>41</v>
      </c>
      <c r="IH26" s="24">
        <v>10</v>
      </c>
      <c r="II26" s="24" t="s">
        <v>36</v>
      </c>
    </row>
    <row r="27" spans="1:243" s="28" customFormat="1" ht="54.75" customHeight="1" hidden="1">
      <c r="A27" s="39" t="s">
        <v>48</v>
      </c>
      <c r="B27" s="44"/>
      <c r="C27" s="26"/>
      <c r="D27" s="45"/>
      <c r="E27" s="46" t="s">
        <v>43</v>
      </c>
      <c r="F27" s="59"/>
      <c r="G27" s="47"/>
      <c r="H27" s="27"/>
      <c r="I27" s="27"/>
      <c r="J27" s="27"/>
      <c r="K27" s="48"/>
      <c r="L27" s="49"/>
      <c r="M27" s="50" t="s">
        <v>44</v>
      </c>
      <c r="O27" s="23"/>
      <c r="P27" s="23"/>
      <c r="Q27" s="23"/>
      <c r="R27" s="23"/>
      <c r="S27" s="23"/>
      <c r="BA27" s="60">
        <f>IF(ISBLANK(F27),0,IF(E27="Excess (+)",ROUND(BA26+(BA26*F27),2),IF(E27="Less (-)",ROUND(BA26+(BA26*F27*(-1)),2),0)))</f>
        <v>0</v>
      </c>
      <c r="BB27" s="51">
        <f>ROUND(BA27,0)</f>
        <v>0</v>
      </c>
      <c r="BC27" s="52" t="str">
        <f>SpellNumber(L27,BB27)</f>
        <v> Zero Only</v>
      </c>
      <c r="IE27" s="29"/>
      <c r="IF27" s="29"/>
      <c r="IG27" s="29"/>
      <c r="IH27" s="29"/>
      <c r="II27" s="29"/>
    </row>
    <row r="28" spans="1:243" s="28" customFormat="1" ht="43.5" customHeight="1">
      <c r="A28" s="38" t="s">
        <v>47</v>
      </c>
      <c r="B28" s="38"/>
      <c r="C28" s="78" t="str">
        <f>SpellNumber($E$2,BB26)</f>
        <v>INR Zero Only</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0"/>
      <c r="IE28" s="29"/>
      <c r="IF28" s="29"/>
      <c r="IG28" s="29"/>
      <c r="IH28" s="29"/>
      <c r="II28" s="29"/>
    </row>
    <row r="29" spans="3:243" s="12" customFormat="1" ht="15">
      <c r="C29" s="30"/>
      <c r="D29" s="30"/>
      <c r="E29" s="30"/>
      <c r="F29" s="30"/>
      <c r="G29" s="30"/>
      <c r="H29" s="30"/>
      <c r="I29" s="30"/>
      <c r="J29" s="30"/>
      <c r="K29" s="30"/>
      <c r="L29" s="30"/>
      <c r="M29" s="30"/>
      <c r="O29" s="30"/>
      <c r="BA29" s="30"/>
      <c r="BC29" s="30"/>
      <c r="IE29" s="13"/>
      <c r="IF29" s="13"/>
      <c r="IG29" s="13"/>
      <c r="IH29" s="13"/>
      <c r="II29" s="13"/>
    </row>
  </sheetData>
  <sheetProtection password="CCE3" sheet="1" selectLockedCells="1"/>
  <mergeCells count="8">
    <mergeCell ref="A9:BC9"/>
    <mergeCell ref="C28:BC28"/>
    <mergeCell ref="A1:L1"/>
    <mergeCell ref="A4:BC4"/>
    <mergeCell ref="A5:BC5"/>
    <mergeCell ref="A6:BC6"/>
    <mergeCell ref="A7:BC7"/>
    <mergeCell ref="B8:BC8"/>
  </mergeCells>
  <dataValidations count="21">
    <dataValidation type="list" allowBlank="1" showInputMessage="1" showErrorMessage="1" sqref="L19 L20 L21 L22 L23 L24 L13 L14 L15 L16 L17 L18 L25">
      <formula1>"INR"</formula1>
    </dataValidation>
    <dataValidation allowBlank="1" showInputMessage="1" showErrorMessage="1" promptTitle="Addition / Deduction" prompt="Please Choose the correct One" sqref="J13:J25"/>
    <dataValidation type="list" showInputMessage="1" showErrorMessage="1" sqref="I13:I2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7">
      <formula1>IF(ISBLANK(F27),$A$3:$C$3,$B$3:$C$3)</formula1>
    </dataValidation>
    <dataValidation type="decimal" allowBlank="1" showInputMessage="1" showErrorMessage="1" errorTitle="Invalid Entry" error="Only Numeric Values are allowed. " sqref="A13:A25">
      <formula1>0</formula1>
      <formula2>999999999999999</formula2>
    </dataValidation>
    <dataValidation allowBlank="1" showInputMessage="1" showErrorMessage="1" promptTitle="Itemcode/Make" prompt="Please enter text" sqref="C13:C25"/>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Rtae for this item in Rupees including 02 years warranty and 03 years comprehansive AMC (Total 05 Years Cover)" errorTitle="Invaid Entry" error="Only Numeric Values are allowed. " sqref="M14:M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IF(E27&lt;&gt;"Select",99.9,0)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7">
      <formula1>IF(E27&lt;&gt;"Select",0,-1)</formula1>
      <formula2>IF(E27&lt;&gt;"Select",99.99,-1)</formula2>
    </dataValidation>
    <dataValidation type="list" allowBlank="1" showInputMessage="1" showErrorMessage="1" sqref="K13:K25">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88" t="s">
        <v>3</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2017-11-28T12:28:32Z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