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<sst xmlns="http://schemas.openxmlformats.org/spreadsheetml/2006/main" count="138" uniqueCount="71">
  <si>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</si>
  <si>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</si>
  <si>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</si>
  <si>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</si>
  <si>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</si>
  <si>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</si>
  <si>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</si>
  <si>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</si>
  <si>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</si>
  <si>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</si>
  <si>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</si>
  <si>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</si>
  <si>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</si>
  <si>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</si>
  <si>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</si>
  <si>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</si>
  <si>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</si>
  <si>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</si>
  <si>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</si>
  <si>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</si>
  <si>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</si>
  <si>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</si>
  <si>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</si>
  <si>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</si>
  <si>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</si>
  <si>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</si>
  <si>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</si>
  <si>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</si>
  <si>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</si>
  <si>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</si>
  <si>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</si>
  <si>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</si>
  <si>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</si>
  <si>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</si>
  <si>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</si>
  <si>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</si>
  <si>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</si>
  <si>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</si>
  <si>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</si>
  <si>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</si>
  <si>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</si>
  <si>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</si>
  <si>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</si>
  <si>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</si>
  <si>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</si>
  <si>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</si>
  <si>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</si>
  <si>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</si>
  <si>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</si>
  <si>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</si>
  <si>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</si>
  <si>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</si>
  <si>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</si>
  <si>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</si>
  <si>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</si>
  <si>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</si>
  <si>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</si>
  <si>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</si>
  <si>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</si>
  <si>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</si>
  <si>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wells</t>
  </si>
  <si>
    <t>breaker</t>
  </si>
  <si>
    <t>Tender Inviting Authority: The Director,NIEPMD,Muttukadu,Kovalam post,Chennai-603112.</t>
  </si>
  <si>
    <t>Name of Work: Construction of Rain Water Harveting System at NIEPMD Campus.</t>
  </si>
  <si>
    <t>Contract No:  NIEPMD/Estste 6(10-A)2013-14</t>
  </si>
  <si>
    <t>Construction of Rain Water Harvesting System</t>
  </si>
  <si>
    <t xml:space="preserve"> construction of recharge well of 1.5 meter in diameter and 4.5 meter in depth and provided with PCC/RCC rings.Cost inclusive of labour for well digging, cost of PCC/RCC rings and transportation of rings to site.</t>
  </si>
  <si>
    <t>Cost of providing perforated RCC cover slabs for the above wells and provided with a manhole inspection cover of size 1.5 Mt.X1.5 Mt Cost inclusive of materials and labour.</t>
  </si>
  <si>
    <t>Providing speed breakers made with  PCC for the entire width of the road in four locations with material and labour charges</t>
  </si>
  <si>
    <t xml:space="preserve"> providing/Laying  100mm dia ISI make PVC pipe interconnections to recharge well;cost inclusive of pipe and fitting cost, tranportation, laying cost etc.,</t>
  </si>
  <si>
    <t>meter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</si>
</sst>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PageLayoutView="0" workbookViewId="0" topLeftCell="A1">
      <selection activeCell="B2" sqref="B2 D2 D16 F16 J16:K16 M16"/>
    </sheetView>
  </sheetViews>
  <sheetFormatPr defaultColWidth="9.140625" defaultRowHeight="15"/>
  <cols>
    <col min="1" max="1" width="10.421875" style="60" customWidth="1"/>
    <col min="2" max="2" width="47.8515625" style="60" customWidth="1"/>
    <col min="3" max="3" width="10.140625" style="60" hidden="1" customWidth="1"/>
    <col min="4" max="4" width="14.57421875" style="60" customWidth="1"/>
    <col min="5" max="5" width="11.28125" style="60" customWidth="1"/>
    <col min="6" max="6" width="14.421875" style="60"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4</v>
      </c>
      <c r="B2" s="4" t="s">
        <v>5</v>
      </c>
      <c r="C2" s="67" t="s">
        <v>6</v>
      </c>
      <c r="D2" s="67"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8" t="s">
        <v>62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8.25" customHeight="1">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13</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30.75" customHeight="1">
      <c r="A13" s="19">
        <v>1</v>
      </c>
      <c r="B13" s="20" t="s">
        <v>65</v>
      </c>
      <c r="C13" s="21" t="s">
        <v>38</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39</v>
      </c>
      <c r="IG13" s="35" t="s">
        <v>40</v>
      </c>
      <c r="IH13" s="35">
        <v>10</v>
      </c>
      <c r="II13" s="35" t="s">
        <v>41</v>
      </c>
    </row>
    <row r="14" spans="1:243" s="34" customFormat="1" ht="77.25" customHeight="1">
      <c r="A14" s="19">
        <v>1.01</v>
      </c>
      <c r="B14" s="70" t="s">
        <v>66</v>
      </c>
      <c r="C14" s="21" t="s">
        <v>42</v>
      </c>
      <c r="D14" s="36">
        <v>16</v>
      </c>
      <c r="E14" s="23" t="s">
        <v>60</v>
      </c>
      <c r="F14" s="36"/>
      <c r="G14" s="37"/>
      <c r="H14" s="24"/>
      <c r="I14" s="22" t="s">
        <v>44</v>
      </c>
      <c r="J14" s="25">
        <f>IF(I14="Less(-)",-1,1)</f>
        <v>1</v>
      </c>
      <c r="K14" s="26" t="s">
        <v>57</v>
      </c>
      <c r="L14" s="26" t="s">
        <v>8</v>
      </c>
      <c r="M14" s="66"/>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8">
        <f>total_amount_ba($B$2,$D$2,D14,F14,J14,K14,M14)</f>
        <v>0</v>
      </c>
      <c r="BB14" s="68">
        <f>BA14+SUM(N14:AZ14)</f>
        <v>0</v>
      </c>
      <c r="BC14" s="33" t="str">
        <f>SpellNumber(L14,BB14)</f>
        <v>INR Zero Only</v>
      </c>
      <c r="IE14" s="35">
        <v>1.01</v>
      </c>
      <c r="IF14" s="35" t="s">
        <v>45</v>
      </c>
      <c r="IG14" s="35" t="s">
        <v>40</v>
      </c>
      <c r="IH14" s="35">
        <v>123.223</v>
      </c>
      <c r="II14" s="35" t="s">
        <v>43</v>
      </c>
    </row>
    <row r="15" spans="1:243" s="34" customFormat="1" ht="60.75" customHeight="1">
      <c r="A15" s="19">
        <v>1.02</v>
      </c>
      <c r="B15" s="70" t="s">
        <v>67</v>
      </c>
      <c r="C15" s="21" t="s">
        <v>46</v>
      </c>
      <c r="D15" s="36">
        <v>16</v>
      </c>
      <c r="E15" s="23" t="s">
        <v>43</v>
      </c>
      <c r="F15" s="36"/>
      <c r="G15" s="37"/>
      <c r="H15" s="37"/>
      <c r="I15" s="22" t="s">
        <v>44</v>
      </c>
      <c r="J15" s="25">
        <f>IF(I15="Less(-)",-1,1)</f>
        <v>1</v>
      </c>
      <c r="K15" s="26" t="s">
        <v>57</v>
      </c>
      <c r="L15" s="26" t="s">
        <v>8</v>
      </c>
      <c r="M15" s="66"/>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8">
        <f>total_amount_ba($B$2,$D$2,D15,F15,J15,K15,M15)</f>
        <v>0</v>
      </c>
      <c r="BB15" s="68">
        <f>BA15+SUM(N15:AZ15)</f>
        <v>0</v>
      </c>
      <c r="BC15" s="33" t="str">
        <f>SpellNumber(L15,BB15)</f>
        <v>INR Zero Only</v>
      </c>
      <c r="IE15" s="35">
        <v>1.02</v>
      </c>
      <c r="IF15" s="35" t="s">
        <v>47</v>
      </c>
      <c r="IG15" s="35" t="s">
        <v>48</v>
      </c>
      <c r="IH15" s="35">
        <v>213</v>
      </c>
      <c r="II15" s="35" t="s">
        <v>43</v>
      </c>
    </row>
    <row r="16" spans="1:243" s="34" customFormat="1" ht="75" customHeight="1">
      <c r="A16" s="19">
        <v>1.03</v>
      </c>
      <c r="B16" s="70" t="s">
        <v>69</v>
      </c>
      <c r="C16" s="21" t="s">
        <v>49</v>
      </c>
      <c r="D16" s="36">
        <v>50</v>
      </c>
      <c r="E16" s="23" t="s">
        <v>70</v>
      </c>
      <c r="F16" s="36"/>
      <c r="G16" s="37"/>
      <c r="H16" s="37"/>
      <c r="I16" s="22" t="s">
        <v>44</v>
      </c>
      <c r="J16" s="25">
        <f>IF(I16="Less(-)",-1,1)</f>
        <v>1</v>
      </c>
      <c r="K16" s="26" t="s">
        <v>57</v>
      </c>
      <c r="L16" s="26" t="s">
        <v>8</v>
      </c>
      <c r="M16" s="66"/>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68">
        <f>total_amount_ba($B$2,$D$2,D16,F16,J16,K16,M16)</f>
        <v>0</v>
      </c>
      <c r="BB16" s="68">
        <f>BA16+SUM(N16:AZ16)</f>
        <v>0</v>
      </c>
      <c r="BC16" s="33" t="str">
        <f>SpellNumber(L16,BB16)</f>
        <v>INR Zero Only</v>
      </c>
      <c r="IE16" s="35">
        <v>2</v>
      </c>
      <c r="IF16" s="35" t="s">
        <v>39</v>
      </c>
      <c r="IG16" s="35" t="s">
        <v>50</v>
      </c>
      <c r="IH16" s="35">
        <v>10</v>
      </c>
      <c r="II16" s="35" t="s">
        <v>43</v>
      </c>
    </row>
    <row r="17" spans="1:243" s="34" customFormat="1" ht="61.5" customHeight="1">
      <c r="A17" s="19">
        <v>1.04</v>
      </c>
      <c r="B17" s="70" t="s">
        <v>68</v>
      </c>
      <c r="C17" s="21" t="s">
        <v>51</v>
      </c>
      <c r="D17" s="36">
        <v>4</v>
      </c>
      <c r="E17" s="23" t="s">
        <v>61</v>
      </c>
      <c r="F17" s="36"/>
      <c r="G17" s="37"/>
      <c r="H17" s="37"/>
      <c r="I17" s="22" t="s">
        <v>44</v>
      </c>
      <c r="J17" s="25">
        <f>IF(I17="Less(-)",-1,1)</f>
        <v>1</v>
      </c>
      <c r="K17" s="26" t="s">
        <v>57</v>
      </c>
      <c r="L17" s="26" t="s">
        <v>8</v>
      </c>
      <c r="M17" s="66"/>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68">
        <f>total_amount_ba($B$2,$D$2,D17,F17,J17,K17,M17)</f>
        <v>0</v>
      </c>
      <c r="BB17" s="68">
        <f>BA17+SUM(N17:AZ17)</f>
        <v>0</v>
      </c>
      <c r="BC17" s="33" t="str">
        <f>SpellNumber(L17,BB17)</f>
        <v>INR Zero Only</v>
      </c>
      <c r="IE17" s="35">
        <v>3</v>
      </c>
      <c r="IF17" s="35" t="s">
        <v>52</v>
      </c>
      <c r="IG17" s="35" t="s">
        <v>53</v>
      </c>
      <c r="IH17" s="35">
        <v>10</v>
      </c>
      <c r="II17" s="35" t="s">
        <v>43</v>
      </c>
    </row>
    <row r="18" spans="1:243" s="34" customFormat="1" ht="33" customHeight="1">
      <c r="A18" s="42" t="s">
        <v>55</v>
      </c>
      <c r="B18" s="43"/>
      <c r="C18" s="44"/>
      <c r="D18" s="45"/>
      <c r="E18" s="45"/>
      <c r="F18" s="45"/>
      <c r="G18" s="45"/>
      <c r="H18" s="46"/>
      <c r="I18" s="46"/>
      <c r="J18" s="46"/>
      <c r="K18" s="46"/>
      <c r="L18" s="47"/>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69">
        <f>SUM(BA13:BA17)</f>
        <v>0</v>
      </c>
      <c r="BB18" s="69">
        <f>SUM(BB13:BB17)</f>
        <v>0</v>
      </c>
      <c r="BC18" s="33" t="str">
        <f>SpellNumber($E$2,BB18)</f>
        <v>INR Zero Only</v>
      </c>
      <c r="IE18" s="35">
        <v>4</v>
      </c>
      <c r="IF18" s="35" t="s">
        <v>47</v>
      </c>
      <c r="IG18" s="35" t="s">
        <v>54</v>
      </c>
      <c r="IH18" s="35">
        <v>10</v>
      </c>
      <c r="II18" s="35" t="s">
        <v>43</v>
      </c>
    </row>
    <row r="19" spans="1:243" s="58" customFormat="1" ht="39" customHeight="1" hidden="1">
      <c r="A19" s="43" t="s">
        <v>59</v>
      </c>
      <c r="B19" s="49"/>
      <c r="C19" s="50"/>
      <c r="D19" s="51"/>
      <c r="E19" s="52" t="s">
        <v>56</v>
      </c>
      <c r="F19" s="65"/>
      <c r="G19" s="53"/>
      <c r="H19" s="54"/>
      <c r="I19" s="54"/>
      <c r="J19" s="54"/>
      <c r="K19" s="55"/>
      <c r="L19" s="56"/>
      <c r="M19" s="57"/>
      <c r="O19" s="34"/>
      <c r="P19" s="34"/>
      <c r="Q19" s="34"/>
      <c r="R19" s="34"/>
      <c r="S19" s="34"/>
      <c r="BA19" s="63">
        <f>IF(ISBLANK(F19),0,IF(E19="Excess (+)",ROUND(BA18+(BA18*F19),2),IF(E19="Less (-)",ROUND(BA18+(BA18*F19*(-1)),2),0)))</f>
        <v>0</v>
      </c>
      <c r="BB19" s="64">
        <f>ROUND(BA19,0)</f>
        <v>0</v>
      </c>
      <c r="BC19" s="33" t="str">
        <f>SpellNumber(L19,BB19)</f>
        <v> Zero Only</v>
      </c>
      <c r="IE19" s="59"/>
      <c r="IF19" s="59"/>
      <c r="IG19" s="59"/>
      <c r="IH19" s="59"/>
      <c r="II19" s="59"/>
    </row>
    <row r="20" spans="1:243" s="58" customFormat="1" ht="51" customHeight="1">
      <c r="A20" s="42" t="s">
        <v>58</v>
      </c>
      <c r="B20" s="42"/>
      <c r="C20" s="74"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E20" s="59"/>
      <c r="IF20" s="59"/>
      <c r="IG20" s="59"/>
      <c r="IH20" s="59"/>
      <c r="II20" s="59"/>
    </row>
    <row r="21" spans="3:243" s="14" customFormat="1" ht="15">
      <c r="C21" s="60"/>
      <c r="D21" s="60"/>
      <c r="E21" s="60"/>
      <c r="F21" s="60"/>
      <c r="G21" s="60"/>
      <c r="H21" s="60"/>
      <c r="I21" s="60"/>
      <c r="J21" s="60"/>
      <c r="K21" s="60"/>
      <c r="L21" s="60"/>
      <c r="M21" s="60"/>
      <c r="O21" s="60"/>
      <c r="BA21" s="60"/>
      <c r="BC21" s="60"/>
      <c r="IE21" s="15"/>
      <c r="IF21" s="15"/>
      <c r="IG21" s="15"/>
      <c r="IH21" s="15"/>
      <c r="II21" s="15"/>
    </row>
  </sheetData>
  <sheetProtection password="CC3D" sheet="1"/>
  <mergeCells count="8">
    <mergeCell ref="A9:BC9"/>
    <mergeCell ref="C20:BC20"/>
    <mergeCell ref="A1:L1"/>
    <mergeCell ref="A4:BC4"/>
    <mergeCell ref="A5:BC5"/>
    <mergeCell ref="A6:BC6"/>
    <mergeCell ref="A7:BC7"/>
    <mergeCell ref="B8:BC8"/>
  </mergeCells>
  <dataValidations count="21">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2017-03-16T04:50:27Z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